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Shared folders\Desalination\Results\"/>
    </mc:Choice>
  </mc:AlternateContent>
  <bookViews>
    <workbookView xWindow="0" yWindow="0" windowWidth="25200" windowHeight="11985" activeTab="1"/>
  </bookViews>
  <sheets>
    <sheet name="Calibration" sheetId="1" r:id="rId1"/>
    <sheet name="Measurements 4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E4" i="1"/>
  <c r="D4" i="1"/>
  <c r="E3" i="1"/>
  <c r="D3" i="1"/>
  <c r="E2" i="1"/>
  <c r="D2" i="1"/>
  <c r="E64" i="2" l="1"/>
  <c r="D64" i="2"/>
  <c r="G64" i="2" s="1"/>
  <c r="E63" i="2"/>
  <c r="D63" i="2"/>
  <c r="G63" i="2" s="1"/>
  <c r="G62" i="2"/>
  <c r="E62" i="2"/>
  <c r="D62" i="2"/>
  <c r="E61" i="2"/>
  <c r="D61" i="2"/>
  <c r="G61" i="2" s="1"/>
  <c r="E60" i="2"/>
  <c r="D60" i="2"/>
  <c r="G60" i="2" s="1"/>
  <c r="G59" i="2"/>
  <c r="E59" i="2"/>
  <c r="D59" i="2"/>
  <c r="E56" i="2"/>
  <c r="D56" i="2"/>
  <c r="G56" i="2" s="1"/>
  <c r="E55" i="2"/>
  <c r="D55" i="2"/>
  <c r="G55" i="2" s="1"/>
  <c r="E54" i="2"/>
  <c r="D54" i="2"/>
  <c r="G54" i="2" s="1"/>
  <c r="E53" i="2"/>
  <c r="D53" i="2"/>
  <c r="G53" i="2" s="1"/>
  <c r="G52" i="2"/>
  <c r="E52" i="2"/>
  <c r="D52" i="2"/>
  <c r="E48" i="2"/>
  <c r="D48" i="2"/>
  <c r="G48" i="2" s="1"/>
  <c r="E47" i="2"/>
  <c r="D47" i="2"/>
  <c r="G47" i="2" s="1"/>
  <c r="G46" i="2"/>
  <c r="E46" i="2"/>
  <c r="D46" i="2"/>
  <c r="E45" i="2"/>
  <c r="D45" i="2"/>
  <c r="G45" i="2" s="1"/>
  <c r="E44" i="2"/>
  <c r="D44" i="2"/>
  <c r="G44" i="2" s="1"/>
  <c r="E43" i="2"/>
  <c r="D43" i="2"/>
  <c r="G43" i="2" s="1"/>
  <c r="E40" i="2"/>
  <c r="D40" i="2"/>
  <c r="G40" i="2" s="1"/>
  <c r="G39" i="2"/>
  <c r="E39" i="2"/>
  <c r="D39" i="2"/>
  <c r="E38" i="2"/>
  <c r="D38" i="2"/>
  <c r="G38" i="2" s="1"/>
  <c r="E37" i="2"/>
  <c r="D37" i="2"/>
  <c r="G37" i="2" s="1"/>
  <c r="G36" i="2"/>
  <c r="E36" i="2"/>
  <c r="D36" i="2"/>
  <c r="E35" i="2"/>
  <c r="D35" i="2"/>
  <c r="G35" i="2" s="1"/>
  <c r="E32" i="2"/>
  <c r="D32" i="2"/>
  <c r="G32" i="2" s="1"/>
  <c r="E31" i="2"/>
  <c r="D31" i="2"/>
  <c r="G31" i="2" s="1"/>
  <c r="E30" i="2"/>
  <c r="D30" i="2"/>
  <c r="G30" i="2" s="1"/>
  <c r="G29" i="2"/>
  <c r="E29" i="2"/>
  <c r="D29" i="2"/>
  <c r="E28" i="2"/>
  <c r="D28" i="2"/>
  <c r="G28" i="2" s="1"/>
  <c r="E24" i="2"/>
  <c r="D24" i="2"/>
  <c r="G24" i="2" s="1"/>
  <c r="G23" i="2"/>
  <c r="E23" i="2"/>
  <c r="D23" i="2"/>
  <c r="E22" i="2"/>
  <c r="D22" i="2"/>
  <c r="G22" i="2" s="1"/>
  <c r="E21" i="2"/>
  <c r="D21" i="2"/>
  <c r="G21" i="2" s="1"/>
  <c r="E20" i="2"/>
  <c r="D20" i="2"/>
  <c r="G20" i="2" s="1"/>
  <c r="E16" i="2"/>
  <c r="D16" i="2"/>
  <c r="G16" i="2" s="1"/>
  <c r="G15" i="2"/>
  <c r="E15" i="2"/>
  <c r="D15" i="2"/>
  <c r="E14" i="2"/>
  <c r="D14" i="2"/>
  <c r="G14" i="2" s="1"/>
  <c r="E13" i="2"/>
  <c r="D13" i="2"/>
  <c r="G13" i="2" s="1"/>
  <c r="G12" i="2"/>
  <c r="E12" i="2"/>
  <c r="D12" i="2"/>
  <c r="E11" i="2"/>
  <c r="D11" i="2"/>
  <c r="G11" i="2" s="1"/>
  <c r="E7" i="2"/>
  <c r="D7" i="2"/>
  <c r="G7" i="2" s="1"/>
  <c r="E6" i="2"/>
  <c r="D6" i="2"/>
  <c r="G6" i="2" s="1"/>
  <c r="E5" i="2"/>
  <c r="D5" i="2"/>
  <c r="G5" i="2" s="1"/>
  <c r="G4" i="2"/>
  <c r="E4" i="2"/>
  <c r="D4" i="2"/>
  <c r="E3" i="2"/>
  <c r="D3" i="2"/>
  <c r="G3" i="2" s="1"/>
</calcChain>
</file>

<file path=xl/sharedStrings.xml><?xml version="1.0" encoding="utf-8"?>
<sst xmlns="http://schemas.openxmlformats.org/spreadsheetml/2006/main" count="141" uniqueCount="31">
  <si>
    <t>Name sample</t>
  </si>
  <si>
    <t>impedance #1</t>
  </si>
  <si>
    <t>impedance #2</t>
  </si>
  <si>
    <t>MEAN</t>
  </si>
  <si>
    <t>STD</t>
  </si>
  <si>
    <t>backcalculated [C] (mM)</t>
  </si>
  <si>
    <t>status</t>
  </si>
  <si>
    <t>Chip 4 5 µl/min 1 mMNaCl 5µM NaAlexa @ 70 V</t>
  </si>
  <si>
    <t>ch1</t>
  </si>
  <si>
    <t>C</t>
  </si>
  <si>
    <t>ch2</t>
  </si>
  <si>
    <t>D</t>
  </si>
  <si>
    <t>ch3</t>
  </si>
  <si>
    <t>ch4</t>
  </si>
  <si>
    <t>ch5</t>
  </si>
  <si>
    <t>ch6</t>
  </si>
  <si>
    <t>NA</t>
  </si>
  <si>
    <t>chip 5 3 µl/min 1 mMNaCl 5µM NaAlexa @ 70 V</t>
  </si>
  <si>
    <t>chip 17 3 µl/min 3 µA-2</t>
  </si>
  <si>
    <t xml:space="preserve">chip 18 3 µl/min 7 µA-6 </t>
  </si>
  <si>
    <t xml:space="preserve">chip 20 3 µl/min 3 µA-1 </t>
  </si>
  <si>
    <t xml:space="preserve">chip 22 3 µl/min 7 µA-5 </t>
  </si>
  <si>
    <t xml:space="preserve">chip 24 3 µl/min 5 µA-4 </t>
  </si>
  <si>
    <t xml:space="preserve">chip 25 3 µl/min 5 µA-4 </t>
  </si>
  <si>
    <t>[C] (mM)</t>
  </si>
  <si>
    <t>Concentration #3</t>
  </si>
  <si>
    <t>Concentration #4</t>
  </si>
  <si>
    <t>Mean</t>
  </si>
  <si>
    <t>Test:</t>
  </si>
  <si>
    <t>Measurement 1 mM NaCl</t>
  </si>
  <si>
    <t>*calculated based on the previous calibration curve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</si>
</sst>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3" fontId="0" fillId="0" borderId="0" xfId="0" applyNumberFormat="1"/>
    <xf numFmtId="164" fontId="0" fillId="0" borderId="0" xfId="0" applyNumberFormat="1" applyAlignment="1">
      <alignment horizontal="center"/>
    </xf>
    <xf numFmtId="3" fontId="1" fillId="0" borderId="0" xfId="0" applyNumberFormat="1" applyFont="1"/>
    <xf numFmtId="0" fontId="1" fillId="0" borderId="0" xfId="0" applyFont="1" applyAlignment="1">
      <alignment horizontal="right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4410814366937"/>
          <c:y val="2.0703233413062516E-2"/>
          <c:w val="0.83500663415109044"/>
          <c:h val="0.8566215501912807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1.2902449693788277E-3"/>
                  <c:y val="-0.122065106445027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'[1]calibration curve'!$A$2:$A$13</c:f>
              <c:numCache>
                <c:formatCode>General</c:formatCode>
                <c:ptCount val="12"/>
                <c:pt idx="0">
                  <c:v>0.01</c:v>
                </c:pt>
                <c:pt idx="1">
                  <c:v>0.02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0.2</c:v>
                </c:pt>
                <c:pt idx="6">
                  <c:v>0.5</c:v>
                </c:pt>
                <c:pt idx="7">
                  <c:v>0.7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1">
                  <c:v>10</c:v>
                </c:pt>
              </c:numCache>
            </c:numRef>
          </c:xVal>
          <c:yVal>
            <c:numRef>
              <c:f>'[1]calibration curve'!$D$2:$D$13</c:f>
              <c:numCache>
                <c:formatCode>#,##0</c:formatCode>
                <c:ptCount val="12"/>
                <c:pt idx="0">
                  <c:v>231859.5</c:v>
                </c:pt>
                <c:pt idx="1">
                  <c:v>176956.5</c:v>
                </c:pt>
                <c:pt idx="2">
                  <c:v>116655</c:v>
                </c:pt>
                <c:pt idx="3">
                  <c:v>85631.5</c:v>
                </c:pt>
                <c:pt idx="4">
                  <c:v>61516</c:v>
                </c:pt>
                <c:pt idx="5">
                  <c:v>34701.5</c:v>
                </c:pt>
                <c:pt idx="6">
                  <c:v>14508.5</c:v>
                </c:pt>
                <c:pt idx="7">
                  <c:v>9725</c:v>
                </c:pt>
                <c:pt idx="8">
                  <c:v>6999.5</c:v>
                </c:pt>
                <c:pt idx="9">
                  <c:v>3422</c:v>
                </c:pt>
                <c:pt idx="10">
                  <c:v>1506.5</c:v>
                </c:pt>
                <c:pt idx="11">
                  <c:v>884.5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055232"/>
        <c:axId val="89056408"/>
      </c:scatterChart>
      <c:valAx>
        <c:axId val="89055232"/>
        <c:scaling>
          <c:orientation val="minMax"/>
          <c:max val="1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56408"/>
        <c:crosses val="autoZero"/>
        <c:crossBetween val="midCat"/>
      </c:valAx>
      <c:valAx>
        <c:axId val="89056408"/>
        <c:scaling>
          <c:logBase val="10"/>
          <c:orientation val="minMax"/>
          <c:min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Impedance</a:t>
                </a:r>
                <a:r>
                  <a:rPr lang="en-US" baseline="0"/>
                  <a:t> (ohm)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55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114299</xdr:colOff>
      <xdr:row>0</xdr:row>
      <xdr:rowOff>178903</xdr:rowOff>
    </xdr:from>
    <xdr:to>
      <xdr:col>15</xdr:col>
      <xdr:colOff>19050</xdr:colOff>
      <xdr:row>26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files/gumuscub/Desktop/calibration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ibration curve"/>
      <sheetName val="0.01mM 1"/>
      <sheetName val="0.01mM 2"/>
      <sheetName val="0.02mM 1"/>
      <sheetName val="0.02mM 2"/>
      <sheetName val="0.05mM 1"/>
      <sheetName val="0.05mM 2"/>
      <sheetName val="0.07mM 1"/>
      <sheetName val="0.07mM 2"/>
      <sheetName val="0.1mM 1"/>
      <sheetName val="0.1mM 2"/>
      <sheetName val="0.2mM 1"/>
      <sheetName val="0.2mM 2"/>
      <sheetName val="0.5mM 1"/>
      <sheetName val="0.5mM 2"/>
      <sheetName val="0.7mM 1"/>
      <sheetName val="0.7mM 2"/>
      <sheetName val="1mM 1"/>
      <sheetName val="1mM 2"/>
      <sheetName val="2mM 1"/>
      <sheetName val="2mM 2"/>
      <sheetName val="5mM 1"/>
      <sheetName val="5mM 2"/>
      <sheetName val="10mM 1"/>
      <sheetName val="10mM 2"/>
    </sheetNames>
    <sheetDataSet>
      <sheetData sheetId="0">
        <row r="2">
          <cell r="A2">
            <v>0.01</v>
          </cell>
          <cell r="D2">
            <v>231859.5</v>
          </cell>
        </row>
        <row r="3">
          <cell r="A3">
            <v>0.02</v>
          </cell>
          <cell r="D3">
            <v>176956.5</v>
          </cell>
        </row>
        <row r="4">
          <cell r="A4">
            <v>0.05</v>
          </cell>
          <cell r="D4">
            <v>116655</v>
          </cell>
        </row>
        <row r="5">
          <cell r="A5">
            <v>7.0000000000000007E-2</v>
          </cell>
          <cell r="D5">
            <v>85631.5</v>
          </cell>
        </row>
        <row r="6">
          <cell r="A6">
            <v>0.1</v>
          </cell>
          <cell r="D6">
            <v>61516</v>
          </cell>
        </row>
        <row r="7">
          <cell r="A7">
            <v>0.2</v>
          </cell>
          <cell r="D7">
            <v>34701.5</v>
          </cell>
        </row>
        <row r="8">
          <cell r="A8">
            <v>0.5</v>
          </cell>
          <cell r="D8">
            <v>14508.5</v>
          </cell>
        </row>
        <row r="9">
          <cell r="A9">
            <v>0.7</v>
          </cell>
          <cell r="D9">
            <v>9725</v>
          </cell>
        </row>
        <row r="10">
          <cell r="A10">
            <v>1</v>
          </cell>
          <cell r="D10">
            <v>6999.5</v>
          </cell>
        </row>
        <row r="11">
          <cell r="A11">
            <v>2</v>
          </cell>
          <cell r="D11">
            <v>3422</v>
          </cell>
        </row>
        <row r="12">
          <cell r="A12">
            <v>5</v>
          </cell>
          <cell r="D12">
            <v>1506.5</v>
          </cell>
        </row>
        <row r="13">
          <cell r="A13">
            <v>10</v>
          </cell>
          <cell r="D13">
            <v>884.5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C29" sqref="C29"/>
    </sheetView>
  </sheetViews>
  <sheetFormatPr defaultRowHeight="15" x14ac:dyDescent="0.25"/>
  <cols>
    <col min="2" max="3" width="16.140625" bestFit="1" customWidth="1"/>
  </cols>
  <sheetData>
    <row r="1" spans="1:5" x14ac:dyDescent="0.25">
      <c r="A1" t="s">
        <v>24</v>
      </c>
      <c r="B1" t="s">
        <v>25</v>
      </c>
      <c r="C1" t="s">
        <v>26</v>
      </c>
      <c r="D1" t="s">
        <v>27</v>
      </c>
      <c r="E1" t="s">
        <v>4</v>
      </c>
    </row>
    <row r="2" spans="1:5" x14ac:dyDescent="0.25">
      <c r="A2" s="10">
        <v>0.01</v>
      </c>
      <c r="B2" s="3">
        <v>228948</v>
      </c>
      <c r="C2" s="3">
        <v>234771</v>
      </c>
      <c r="D2" s="3">
        <f>AVERAGE(B2:C2)</f>
        <v>231859.5</v>
      </c>
      <c r="E2">
        <f>STDEV(B2:C2)</f>
        <v>4117.4827868492666</v>
      </c>
    </row>
    <row r="3" spans="1:5" x14ac:dyDescent="0.25">
      <c r="A3" s="10">
        <v>0.02</v>
      </c>
      <c r="B3" s="3">
        <v>175972</v>
      </c>
      <c r="C3" s="3">
        <v>177941</v>
      </c>
      <c r="D3" s="3">
        <f t="shared" ref="D3:D13" si="0">AVERAGE(B3:C3)</f>
        <v>176956.5</v>
      </c>
      <c r="E3">
        <f t="shared" ref="E3:E13" si="1">STDEV(B3:C3)</f>
        <v>1392.2932521563121</v>
      </c>
    </row>
    <row r="4" spans="1:5" x14ac:dyDescent="0.25">
      <c r="A4" s="10">
        <v>0.05</v>
      </c>
      <c r="B4" s="3">
        <v>116302</v>
      </c>
      <c r="C4" s="3">
        <v>117008</v>
      </c>
      <c r="D4" s="3">
        <f t="shared" si="0"/>
        <v>116655</v>
      </c>
      <c r="E4">
        <f t="shared" si="1"/>
        <v>499.21738751770255</v>
      </c>
    </row>
    <row r="5" spans="1:5" x14ac:dyDescent="0.25">
      <c r="A5" s="10">
        <v>7.0000000000000007E-2</v>
      </c>
      <c r="B5" s="3">
        <v>85755</v>
      </c>
      <c r="C5" s="3">
        <v>85508</v>
      </c>
      <c r="D5" s="3">
        <f t="shared" si="0"/>
        <v>85631.5</v>
      </c>
      <c r="E5">
        <f t="shared" si="1"/>
        <v>174.65537495307723</v>
      </c>
    </row>
    <row r="6" spans="1:5" x14ac:dyDescent="0.25">
      <c r="A6" s="10">
        <v>0.1</v>
      </c>
      <c r="B6" s="3">
        <v>58984</v>
      </c>
      <c r="C6" s="3">
        <v>64048</v>
      </c>
      <c r="D6" s="3">
        <f t="shared" si="0"/>
        <v>61516</v>
      </c>
      <c r="E6">
        <f t="shared" si="1"/>
        <v>3580.7887399286765</v>
      </c>
    </row>
    <row r="7" spans="1:5" x14ac:dyDescent="0.25">
      <c r="A7" s="10">
        <v>0.2</v>
      </c>
      <c r="B7" s="3">
        <v>34517</v>
      </c>
      <c r="C7" s="3">
        <v>34886</v>
      </c>
      <c r="D7" s="3">
        <f t="shared" si="0"/>
        <v>34701.5</v>
      </c>
      <c r="E7">
        <f t="shared" si="1"/>
        <v>260.92240225783604</v>
      </c>
    </row>
    <row r="8" spans="1:5" x14ac:dyDescent="0.25">
      <c r="A8" s="10">
        <v>0.5</v>
      </c>
      <c r="B8" s="3">
        <v>14990</v>
      </c>
      <c r="C8" s="3">
        <v>14027</v>
      </c>
      <c r="D8" s="3">
        <f t="shared" si="0"/>
        <v>14508.5</v>
      </c>
      <c r="E8">
        <f t="shared" si="1"/>
        <v>680.94383028264531</v>
      </c>
    </row>
    <row r="9" spans="1:5" x14ac:dyDescent="0.25">
      <c r="A9" s="10">
        <v>0.7</v>
      </c>
      <c r="B9" s="3">
        <v>9720</v>
      </c>
      <c r="C9" s="3">
        <v>9730</v>
      </c>
      <c r="D9" s="3">
        <f t="shared" si="0"/>
        <v>9725</v>
      </c>
      <c r="E9">
        <f t="shared" si="1"/>
        <v>7.0710678118654755</v>
      </c>
    </row>
    <row r="10" spans="1:5" x14ac:dyDescent="0.25">
      <c r="A10" s="10">
        <v>1</v>
      </c>
      <c r="B10" s="3">
        <v>6975</v>
      </c>
      <c r="C10" s="3">
        <v>7024</v>
      </c>
      <c r="D10" s="3">
        <f t="shared" si="0"/>
        <v>6999.5</v>
      </c>
      <c r="E10">
        <f t="shared" si="1"/>
        <v>34.648232278140831</v>
      </c>
    </row>
    <row r="11" spans="1:5" x14ac:dyDescent="0.25">
      <c r="A11" s="10">
        <v>2</v>
      </c>
      <c r="B11" s="3">
        <v>3403</v>
      </c>
      <c r="C11" s="3">
        <v>3441</v>
      </c>
      <c r="D11" s="3">
        <f t="shared" si="0"/>
        <v>3422</v>
      </c>
      <c r="E11">
        <f t="shared" si="1"/>
        <v>26.870057685088806</v>
      </c>
    </row>
    <row r="12" spans="1:5" x14ac:dyDescent="0.25">
      <c r="A12" s="10">
        <v>5</v>
      </c>
      <c r="B12" s="3">
        <v>1448</v>
      </c>
      <c r="C12" s="3">
        <v>1565</v>
      </c>
      <c r="D12" s="3">
        <f t="shared" si="0"/>
        <v>1506.5</v>
      </c>
      <c r="E12">
        <f t="shared" si="1"/>
        <v>82.731493398826061</v>
      </c>
    </row>
    <row r="13" spans="1:5" x14ac:dyDescent="0.25">
      <c r="A13" s="10">
        <v>10</v>
      </c>
      <c r="B13" s="3">
        <v>883</v>
      </c>
      <c r="C13" s="3">
        <v>886</v>
      </c>
      <c r="D13" s="3">
        <f t="shared" si="0"/>
        <v>884.5</v>
      </c>
      <c r="E13">
        <f t="shared" si="1"/>
        <v>2.1213203435596424</v>
      </c>
    </row>
    <row r="14" spans="1:5" x14ac:dyDescent="0.25">
      <c r="A14" s="10"/>
      <c r="B14" s="3"/>
      <c r="C14" s="3"/>
      <c r="D14" s="3"/>
    </row>
    <row r="15" spans="1:5" x14ac:dyDescent="0.25">
      <c r="A15" s="10" t="s">
        <v>28</v>
      </c>
      <c r="B15" s="3"/>
      <c r="C15" s="3"/>
      <c r="D15" s="3"/>
    </row>
    <row r="16" spans="1:5" x14ac:dyDescent="0.25">
      <c r="A16" t="s">
        <v>29</v>
      </c>
    </row>
    <row r="17" spans="1:4" x14ac:dyDescent="0.25">
      <c r="A17" s="9" t="s">
        <v>16</v>
      </c>
      <c r="D17" t="s">
        <v>16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workbookViewId="0">
      <selection activeCell="K12" sqref="K12"/>
    </sheetView>
  </sheetViews>
  <sheetFormatPr defaultRowHeight="15" x14ac:dyDescent="0.25"/>
  <cols>
    <col min="1" max="1" width="19.7109375" bestFit="1" customWidth="1"/>
    <col min="2" max="3" width="13.42578125" bestFit="1" customWidth="1"/>
    <col min="7" max="7" width="22.710937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G1" s="1" t="s">
        <v>5</v>
      </c>
      <c r="H1" s="1" t="s">
        <v>6</v>
      </c>
      <c r="J1" t="s">
        <v>30</v>
      </c>
    </row>
    <row r="2" spans="1:10" x14ac:dyDescent="0.25">
      <c r="A2" s="2" t="s">
        <v>7</v>
      </c>
      <c r="B2" s="2"/>
      <c r="C2" s="2"/>
      <c r="D2" s="3"/>
      <c r="G2" s="4"/>
      <c r="H2" s="1"/>
    </row>
    <row r="3" spans="1:10" x14ac:dyDescent="0.25">
      <c r="A3" s="2" t="s">
        <v>8</v>
      </c>
      <c r="B3" s="5">
        <v>4923</v>
      </c>
      <c r="C3" s="5">
        <v>4506</v>
      </c>
      <c r="D3" s="3">
        <f t="shared" ref="D3:D11" si="0">AVERAGE(B3:C3)</f>
        <v>4714.5</v>
      </c>
      <c r="E3">
        <f t="shared" ref="E3:E11" si="1">STDEV(B3:C3)</f>
        <v>294.86352775479031</v>
      </c>
      <c r="G3" s="4">
        <f t="shared" ref="G3:G11" si="2">(D3/7243)^(1/-0.843)</f>
        <v>1.6642299728878236</v>
      </c>
      <c r="H3" s="1" t="s">
        <v>9</v>
      </c>
    </row>
    <row r="4" spans="1:10" x14ac:dyDescent="0.25">
      <c r="A4" s="2" t="s">
        <v>10</v>
      </c>
      <c r="B4" s="5">
        <v>11195</v>
      </c>
      <c r="C4" s="5">
        <v>11222</v>
      </c>
      <c r="D4" s="3">
        <f t="shared" si="0"/>
        <v>11208.5</v>
      </c>
      <c r="E4">
        <f t="shared" si="1"/>
        <v>19.091883092036785</v>
      </c>
      <c r="G4" s="4">
        <f t="shared" si="2"/>
        <v>0.5957369725055679</v>
      </c>
      <c r="H4" s="1" t="s">
        <v>11</v>
      </c>
    </row>
    <row r="5" spans="1:10" x14ac:dyDescent="0.25">
      <c r="A5" s="2" t="s">
        <v>12</v>
      </c>
      <c r="B5" s="5">
        <v>5260</v>
      </c>
      <c r="C5" s="5">
        <v>5669</v>
      </c>
      <c r="D5" s="3">
        <f t="shared" si="0"/>
        <v>5464.5</v>
      </c>
      <c r="E5">
        <f t="shared" si="1"/>
        <v>289.20667350529794</v>
      </c>
      <c r="G5" s="4">
        <f t="shared" si="2"/>
        <v>1.3968759333605532</v>
      </c>
      <c r="H5" s="1" t="s">
        <v>9</v>
      </c>
    </row>
    <row r="6" spans="1:10" x14ac:dyDescent="0.25">
      <c r="A6" s="2" t="s">
        <v>13</v>
      </c>
      <c r="B6" s="5">
        <v>8408</v>
      </c>
      <c r="C6" s="5">
        <v>10526</v>
      </c>
      <c r="D6" s="3">
        <f t="shared" si="0"/>
        <v>9467</v>
      </c>
      <c r="E6">
        <f t="shared" si="1"/>
        <v>1497.6521625531077</v>
      </c>
      <c r="G6" s="4">
        <f t="shared" si="2"/>
        <v>0.72785953858456864</v>
      </c>
      <c r="H6" s="1" t="s">
        <v>11</v>
      </c>
    </row>
    <row r="7" spans="1:10" x14ac:dyDescent="0.25">
      <c r="A7" s="2" t="s">
        <v>14</v>
      </c>
      <c r="B7" s="5">
        <v>5231</v>
      </c>
      <c r="C7" s="5">
        <v>4789</v>
      </c>
      <c r="D7" s="3">
        <f t="shared" si="0"/>
        <v>5010</v>
      </c>
      <c r="E7">
        <f t="shared" si="1"/>
        <v>312.54119728445403</v>
      </c>
      <c r="G7" s="4">
        <f t="shared" si="2"/>
        <v>1.5484391353977678</v>
      </c>
      <c r="H7" s="1" t="s">
        <v>9</v>
      </c>
    </row>
    <row r="8" spans="1:10" x14ac:dyDescent="0.25">
      <c r="A8" s="2" t="s">
        <v>15</v>
      </c>
      <c r="B8" s="6" t="s">
        <v>16</v>
      </c>
      <c r="C8" s="6" t="s">
        <v>16</v>
      </c>
      <c r="D8" s="7" t="s">
        <v>16</v>
      </c>
      <c r="E8" s="8" t="s">
        <v>16</v>
      </c>
      <c r="G8" s="4" t="s">
        <v>16</v>
      </c>
      <c r="H8" s="1" t="s">
        <v>11</v>
      </c>
    </row>
    <row r="9" spans="1:10" x14ac:dyDescent="0.25">
      <c r="A9" s="2"/>
      <c r="B9" s="6"/>
      <c r="C9" s="6"/>
      <c r="D9" s="7"/>
      <c r="E9" s="8"/>
      <c r="G9" s="4"/>
      <c r="H9" s="1"/>
    </row>
    <row r="10" spans="1:10" x14ac:dyDescent="0.25">
      <c r="A10" s="2" t="s">
        <v>17</v>
      </c>
      <c r="B10" s="2"/>
      <c r="C10" s="2"/>
      <c r="D10" s="3"/>
      <c r="G10" s="4"/>
      <c r="H10" s="1"/>
    </row>
    <row r="11" spans="1:10" x14ac:dyDescent="0.25">
      <c r="A11" s="2" t="s">
        <v>8</v>
      </c>
      <c r="B11" s="5">
        <v>4162</v>
      </c>
      <c r="C11" s="5">
        <v>3959</v>
      </c>
      <c r="D11" s="3">
        <f t="shared" si="0"/>
        <v>4060.5</v>
      </c>
      <c r="E11">
        <f t="shared" si="1"/>
        <v>143.54267658086914</v>
      </c>
      <c r="G11" s="4">
        <f t="shared" si="2"/>
        <v>1.9867729792069706</v>
      </c>
      <c r="H11" s="1" t="s">
        <v>9</v>
      </c>
    </row>
    <row r="12" spans="1:10" x14ac:dyDescent="0.25">
      <c r="A12" s="2" t="s">
        <v>10</v>
      </c>
      <c r="B12" s="3">
        <v>14300</v>
      </c>
      <c r="C12" s="3">
        <v>14300</v>
      </c>
      <c r="D12" s="3">
        <f>AVERAGE(B12:C12)</f>
        <v>14300</v>
      </c>
      <c r="E12">
        <f>STDEV(B12:C12)</f>
        <v>0</v>
      </c>
      <c r="G12" s="4">
        <f>(D12/7243)^(1/-0.843)</f>
        <v>0.44623537421391651</v>
      </c>
      <c r="H12" s="1" t="s">
        <v>11</v>
      </c>
    </row>
    <row r="13" spans="1:10" x14ac:dyDescent="0.25">
      <c r="A13" s="2" t="s">
        <v>12</v>
      </c>
      <c r="B13" s="3">
        <v>4870</v>
      </c>
      <c r="C13" s="3">
        <v>4890</v>
      </c>
      <c r="D13" s="3">
        <f>AVERAGE(B13:C13)</f>
        <v>4880</v>
      </c>
      <c r="E13">
        <f>STDEV(B13:C13)</f>
        <v>14.142135623730951</v>
      </c>
      <c r="G13" s="4">
        <f>(D13/7243)^(1/-0.843)</f>
        <v>1.5974913275123193</v>
      </c>
      <c r="H13" s="1" t="s">
        <v>9</v>
      </c>
    </row>
    <row r="14" spans="1:10" x14ac:dyDescent="0.25">
      <c r="A14" s="2" t="s">
        <v>13</v>
      </c>
      <c r="B14" s="3">
        <v>10400</v>
      </c>
      <c r="C14" s="3">
        <v>13600</v>
      </c>
      <c r="D14" s="3">
        <f>AVERAGE(B14:C14)</f>
        <v>12000</v>
      </c>
      <c r="E14">
        <f>STDEV(B14:C14)</f>
        <v>2262.7416997969522</v>
      </c>
      <c r="G14" s="4">
        <f>(D14/7243)^(1/-0.843)</f>
        <v>0.54941666174336079</v>
      </c>
      <c r="H14" s="1" t="s">
        <v>11</v>
      </c>
    </row>
    <row r="15" spans="1:10" x14ac:dyDescent="0.25">
      <c r="A15" s="2" t="s">
        <v>14</v>
      </c>
      <c r="B15" s="3">
        <v>6020</v>
      </c>
      <c r="C15" s="3">
        <v>6240</v>
      </c>
      <c r="D15" s="3">
        <f>AVERAGE(B15:C15)</f>
        <v>6130</v>
      </c>
      <c r="E15">
        <f>STDEV(B16:C16)</f>
        <v>0</v>
      </c>
      <c r="G15" s="4">
        <f>(D15/7243)^(1/-0.843)</f>
        <v>1.2188564589746989</v>
      </c>
      <c r="H15" s="1" t="s">
        <v>9</v>
      </c>
    </row>
    <row r="16" spans="1:10" x14ac:dyDescent="0.25">
      <c r="A16" s="2" t="s">
        <v>15</v>
      </c>
      <c r="B16" s="3">
        <v>11700</v>
      </c>
      <c r="C16" s="3">
        <v>11700</v>
      </c>
      <c r="D16" s="3">
        <f>AVERAGE(B16:C16)</f>
        <v>11700</v>
      </c>
      <c r="E16">
        <f>STDEV(B15:C15)</f>
        <v>155.56349186104046</v>
      </c>
      <c r="G16" s="4">
        <f>(D16/7243)^(1/-0.843)</f>
        <v>0.56616756594643192</v>
      </c>
      <c r="H16" s="1" t="s">
        <v>11</v>
      </c>
    </row>
    <row r="17" spans="1:8" x14ac:dyDescent="0.25">
      <c r="A17" s="2"/>
      <c r="B17" s="3"/>
      <c r="C17" s="3"/>
      <c r="D17" s="3"/>
      <c r="G17" s="4"/>
      <c r="H17" s="1"/>
    </row>
    <row r="18" spans="1:8" x14ac:dyDescent="0.25">
      <c r="A18" s="2" t="s">
        <v>18</v>
      </c>
      <c r="G18" s="4"/>
    </row>
    <row r="19" spans="1:8" x14ac:dyDescent="0.25">
      <c r="A19" s="2" t="s">
        <v>8</v>
      </c>
      <c r="B19" s="3" t="s">
        <v>16</v>
      </c>
      <c r="C19" s="3" t="s">
        <v>16</v>
      </c>
      <c r="D19" s="3" t="s">
        <v>16</v>
      </c>
      <c r="E19" t="s">
        <v>16</v>
      </c>
      <c r="F19" s="3"/>
      <c r="G19" s="4" t="s">
        <v>16</v>
      </c>
      <c r="H19" s="1" t="s">
        <v>16</v>
      </c>
    </row>
    <row r="20" spans="1:8" x14ac:dyDescent="0.25">
      <c r="A20" s="2" t="s">
        <v>10</v>
      </c>
      <c r="B20">
        <v>4310</v>
      </c>
      <c r="C20">
        <v>4750</v>
      </c>
      <c r="D20" s="3">
        <f t="shared" ref="D20:D33" si="3">AVERAGE(B20:C20)</f>
        <v>4530</v>
      </c>
      <c r="E20">
        <f t="shared" ref="E20:E33" si="4">STDEV(B20:C20)</f>
        <v>311.12698372208092</v>
      </c>
      <c r="G20" s="4">
        <f t="shared" ref="G20:G33" si="5">(D20/7243)^(1/-0.843)</f>
        <v>1.7449367739820869</v>
      </c>
      <c r="H20" s="1" t="s">
        <v>9</v>
      </c>
    </row>
    <row r="21" spans="1:8" x14ac:dyDescent="0.25">
      <c r="A21" s="2" t="s">
        <v>12</v>
      </c>
      <c r="B21" s="3">
        <v>13100</v>
      </c>
      <c r="C21" s="3">
        <v>13200</v>
      </c>
      <c r="D21" s="3">
        <f t="shared" si="3"/>
        <v>13150</v>
      </c>
      <c r="E21">
        <f t="shared" si="4"/>
        <v>70.710678118654755</v>
      </c>
      <c r="G21" s="4">
        <f t="shared" si="5"/>
        <v>0.49289602659458231</v>
      </c>
      <c r="H21" s="1" t="s">
        <v>11</v>
      </c>
    </row>
    <row r="22" spans="1:8" x14ac:dyDescent="0.25">
      <c r="A22" s="2" t="s">
        <v>13</v>
      </c>
      <c r="B22">
        <v>4590</v>
      </c>
      <c r="C22">
        <v>5490</v>
      </c>
      <c r="D22" s="3">
        <f t="shared" si="3"/>
        <v>5040</v>
      </c>
      <c r="E22">
        <f t="shared" si="4"/>
        <v>636.3961030678928</v>
      </c>
      <c r="G22" s="4">
        <f t="shared" si="5"/>
        <v>1.5375117539516403</v>
      </c>
      <c r="H22" s="1" t="s">
        <v>9</v>
      </c>
    </row>
    <row r="23" spans="1:8" x14ac:dyDescent="0.25">
      <c r="A23" s="2" t="s">
        <v>14</v>
      </c>
      <c r="B23" s="3">
        <v>14600</v>
      </c>
      <c r="C23" s="3">
        <v>19400</v>
      </c>
      <c r="D23" s="3">
        <f t="shared" si="3"/>
        <v>17000</v>
      </c>
      <c r="E23">
        <f t="shared" si="4"/>
        <v>3394.1125496954282</v>
      </c>
      <c r="G23" s="4">
        <f t="shared" si="5"/>
        <v>0.36346459776847706</v>
      </c>
      <c r="H23" s="1" t="s">
        <v>11</v>
      </c>
    </row>
    <row r="24" spans="1:8" x14ac:dyDescent="0.25">
      <c r="A24" s="2" t="s">
        <v>15</v>
      </c>
      <c r="B24">
        <v>5660</v>
      </c>
      <c r="C24">
        <v>4870</v>
      </c>
      <c r="D24" s="3">
        <f t="shared" si="3"/>
        <v>5265</v>
      </c>
      <c r="E24">
        <f t="shared" si="4"/>
        <v>558.61435713737251</v>
      </c>
      <c r="G24" s="4">
        <f t="shared" si="5"/>
        <v>1.4598829696966504</v>
      </c>
      <c r="H24" s="1" t="s">
        <v>9</v>
      </c>
    </row>
    <row r="25" spans="1:8" x14ac:dyDescent="0.25">
      <c r="D25" s="3"/>
      <c r="G25" s="4"/>
      <c r="H25" s="1"/>
    </row>
    <row r="26" spans="1:8" x14ac:dyDescent="0.25">
      <c r="A26" t="s">
        <v>19</v>
      </c>
      <c r="D26" s="3"/>
      <c r="G26" s="4"/>
    </row>
    <row r="27" spans="1:8" x14ac:dyDescent="0.25">
      <c r="A27" s="2" t="s">
        <v>8</v>
      </c>
      <c r="B27" s="3" t="s">
        <v>16</v>
      </c>
      <c r="C27" s="3" t="s">
        <v>16</v>
      </c>
      <c r="D27" s="3" t="s">
        <v>16</v>
      </c>
      <c r="E27" t="s">
        <v>16</v>
      </c>
      <c r="F27" s="3"/>
      <c r="G27" s="4" t="s">
        <v>16</v>
      </c>
      <c r="H27" s="1" t="s">
        <v>16</v>
      </c>
    </row>
    <row r="28" spans="1:8" x14ac:dyDescent="0.25">
      <c r="A28" s="2" t="s">
        <v>10</v>
      </c>
      <c r="B28">
        <v>4160</v>
      </c>
      <c r="C28">
        <v>4830</v>
      </c>
      <c r="D28" s="3">
        <f t="shared" si="3"/>
        <v>4495</v>
      </c>
      <c r="E28">
        <f t="shared" si="4"/>
        <v>473.76154339498686</v>
      </c>
      <c r="G28" s="4">
        <f t="shared" si="5"/>
        <v>1.7610656679518515</v>
      </c>
      <c r="H28" s="1" t="s">
        <v>9</v>
      </c>
    </row>
    <row r="29" spans="1:8" x14ac:dyDescent="0.25">
      <c r="A29" s="2" t="s">
        <v>12</v>
      </c>
      <c r="B29">
        <v>21500</v>
      </c>
      <c r="C29">
        <v>21400</v>
      </c>
      <c r="D29" s="3">
        <f t="shared" si="3"/>
        <v>21450</v>
      </c>
      <c r="E29">
        <f t="shared" si="4"/>
        <v>70.710678118654755</v>
      </c>
      <c r="G29" s="4">
        <f t="shared" si="5"/>
        <v>0.27585290803664991</v>
      </c>
      <c r="H29" s="1" t="s">
        <v>11</v>
      </c>
    </row>
    <row r="30" spans="1:8" x14ac:dyDescent="0.25">
      <c r="A30" s="2" t="s">
        <v>13</v>
      </c>
      <c r="B30">
        <v>4300</v>
      </c>
      <c r="C30">
        <v>4350</v>
      </c>
      <c r="D30" s="3">
        <f t="shared" si="3"/>
        <v>4325</v>
      </c>
      <c r="E30">
        <f t="shared" si="4"/>
        <v>35.355339059327378</v>
      </c>
      <c r="G30" s="4">
        <f t="shared" si="5"/>
        <v>1.8434758542705341</v>
      </c>
      <c r="H30" s="1" t="s">
        <v>9</v>
      </c>
    </row>
    <row r="31" spans="1:8" x14ac:dyDescent="0.25">
      <c r="A31" s="2" t="s">
        <v>14</v>
      </c>
      <c r="B31">
        <v>21490</v>
      </c>
      <c r="C31">
        <v>21473</v>
      </c>
      <c r="D31" s="3">
        <f t="shared" si="3"/>
        <v>21481.5</v>
      </c>
      <c r="E31">
        <f t="shared" si="4"/>
        <v>12.020815280171307</v>
      </c>
      <c r="G31" s="4">
        <f t="shared" si="5"/>
        <v>0.2753731341437613</v>
      </c>
      <c r="H31" s="1" t="s">
        <v>11</v>
      </c>
    </row>
    <row r="32" spans="1:8" x14ac:dyDescent="0.25">
      <c r="A32" s="2" t="s">
        <v>15</v>
      </c>
      <c r="B32">
        <v>4465</v>
      </c>
      <c r="C32">
        <v>4484</v>
      </c>
      <c r="D32" s="3">
        <f t="shared" si="3"/>
        <v>4474.5</v>
      </c>
      <c r="E32">
        <f t="shared" si="4"/>
        <v>13.435028842544403</v>
      </c>
      <c r="G32" s="4">
        <f t="shared" si="5"/>
        <v>1.7706407463481688</v>
      </c>
      <c r="H32" s="1" t="s">
        <v>9</v>
      </c>
    </row>
    <row r="34" spans="1:8" x14ac:dyDescent="0.25">
      <c r="A34" t="s">
        <v>20</v>
      </c>
      <c r="B34" s="2"/>
      <c r="C34" s="2"/>
      <c r="D34" s="3"/>
      <c r="G34" s="4"/>
      <c r="H34" s="1"/>
    </row>
    <row r="35" spans="1:8" x14ac:dyDescent="0.25">
      <c r="A35" s="2" t="s">
        <v>8</v>
      </c>
      <c r="B35" s="5">
        <v>12980</v>
      </c>
      <c r="C35" s="5">
        <v>12980</v>
      </c>
      <c r="D35" s="3">
        <f t="shared" ref="D35:D40" si="6">AVERAGE(B35:C35)</f>
        <v>12980</v>
      </c>
      <c r="E35">
        <f t="shared" ref="E35:E40" si="7">STDEV(B35:C35)</f>
        <v>0</v>
      </c>
      <c r="F35" s="9"/>
      <c r="G35" s="4">
        <f t="shared" ref="G35:G40" si="8">(D35/7243)^(1/-0.843)</f>
        <v>0.5005630968813285</v>
      </c>
      <c r="H35" s="1" t="s">
        <v>11</v>
      </c>
    </row>
    <row r="36" spans="1:8" x14ac:dyDescent="0.25">
      <c r="A36" s="2" t="s">
        <v>10</v>
      </c>
      <c r="B36" s="3">
        <v>4782</v>
      </c>
      <c r="C36" s="3">
        <v>4818</v>
      </c>
      <c r="D36" s="3">
        <f>AVERAGE(B36:C36)</f>
        <v>4800</v>
      </c>
      <c r="E36">
        <f>STDEV(B36:C36)</f>
        <v>25.45584412271571</v>
      </c>
      <c r="F36" s="9"/>
      <c r="G36" s="4">
        <f>(D36/7243)^(1/-0.843)</f>
        <v>1.6291235834290625</v>
      </c>
      <c r="H36" s="1" t="s">
        <v>9</v>
      </c>
    </row>
    <row r="37" spans="1:8" x14ac:dyDescent="0.25">
      <c r="A37" s="2" t="s">
        <v>12</v>
      </c>
      <c r="B37" s="3">
        <v>19927</v>
      </c>
      <c r="C37" s="3">
        <v>19857</v>
      </c>
      <c r="D37" s="3">
        <f>AVERAGE(B37:C37)</f>
        <v>19892</v>
      </c>
      <c r="E37">
        <f>STDEV(B37:C37)</f>
        <v>49.497474683058329</v>
      </c>
      <c r="F37" s="9"/>
      <c r="G37" s="4">
        <f>(D37/7243)^(1/-0.843)</f>
        <v>0.30166543078445712</v>
      </c>
      <c r="H37" s="1" t="s">
        <v>11</v>
      </c>
    </row>
    <row r="38" spans="1:8" x14ac:dyDescent="0.25">
      <c r="A38" s="2" t="s">
        <v>13</v>
      </c>
      <c r="B38" s="3">
        <v>4521</v>
      </c>
      <c r="C38" s="3">
        <v>4296</v>
      </c>
      <c r="D38" s="3">
        <f>AVERAGE(B38:C38)</f>
        <v>4408.5</v>
      </c>
      <c r="E38">
        <f>STDEV(B38:C38)</f>
        <v>159.0990257669732</v>
      </c>
      <c r="F38" s="9"/>
      <c r="G38" s="4">
        <f>(D38/7243)^(1/-0.843)</f>
        <v>1.8021297240317915</v>
      </c>
      <c r="H38" s="1" t="s">
        <v>9</v>
      </c>
    </row>
    <row r="39" spans="1:8" x14ac:dyDescent="0.25">
      <c r="A39" s="2" t="s">
        <v>14</v>
      </c>
      <c r="B39" s="3">
        <v>19285</v>
      </c>
      <c r="C39" s="3">
        <v>26321</v>
      </c>
      <c r="D39" s="3">
        <f>AVERAGE(B39:C39)</f>
        <v>22803</v>
      </c>
      <c r="E39">
        <f>STDEV(B40:C40)</f>
        <v>21.920310216782973</v>
      </c>
      <c r="F39" s="9"/>
      <c r="G39" s="4">
        <f>(D39/7243)^(1/-0.843)</f>
        <v>0.25654613607721993</v>
      </c>
      <c r="H39" s="1" t="s">
        <v>11</v>
      </c>
    </row>
    <row r="40" spans="1:8" x14ac:dyDescent="0.25">
      <c r="A40" s="2" t="s">
        <v>15</v>
      </c>
      <c r="B40" s="3">
        <v>4193</v>
      </c>
      <c r="C40" s="3">
        <v>4224</v>
      </c>
      <c r="D40" s="3">
        <f>AVERAGE(B40:C40)</f>
        <v>4208.5</v>
      </c>
      <c r="E40">
        <f>STDEV(B39:C39)</f>
        <v>4975.2033124285481</v>
      </c>
      <c r="F40" s="9"/>
      <c r="G40" s="4">
        <f>(D40/7243)^(1/-0.843)</f>
        <v>1.9041660102537261</v>
      </c>
      <c r="H40" s="1" t="s">
        <v>9</v>
      </c>
    </row>
    <row r="41" spans="1:8" x14ac:dyDescent="0.25">
      <c r="F41" s="9"/>
    </row>
    <row r="42" spans="1:8" x14ac:dyDescent="0.25">
      <c r="A42" t="s">
        <v>21</v>
      </c>
      <c r="B42" s="2"/>
      <c r="C42" s="2"/>
      <c r="D42" s="3"/>
      <c r="F42" s="9"/>
      <c r="G42" s="4"/>
      <c r="H42" s="1"/>
    </row>
    <row r="43" spans="1:8" x14ac:dyDescent="0.25">
      <c r="A43" s="2" t="s">
        <v>8</v>
      </c>
      <c r="B43" s="5">
        <v>11900</v>
      </c>
      <c r="C43" s="5">
        <v>11800</v>
      </c>
      <c r="D43" s="3">
        <f t="shared" ref="D43:D48" si="9">AVERAGE(B43:C43)</f>
        <v>11850</v>
      </c>
      <c r="E43">
        <f t="shared" ref="E43:E48" si="10">STDEV(B43:C43)</f>
        <v>70.710678118654755</v>
      </c>
      <c r="F43" s="9"/>
      <c r="G43" s="4">
        <f t="shared" ref="G43:G48" si="11">(D43/7243)^(1/-0.843)</f>
        <v>0.5576762239706432</v>
      </c>
      <c r="H43" s="1" t="s">
        <v>11</v>
      </c>
    </row>
    <row r="44" spans="1:8" x14ac:dyDescent="0.25">
      <c r="A44" s="2" t="s">
        <v>10</v>
      </c>
      <c r="B44" s="3">
        <v>5960</v>
      </c>
      <c r="C44" s="3">
        <v>4670</v>
      </c>
      <c r="D44" s="3">
        <f>AVERAGE(B44:C44)</f>
        <v>5315</v>
      </c>
      <c r="E44">
        <f>STDEV(B44:C44)</f>
        <v>912.16774773064628</v>
      </c>
      <c r="F44" s="9"/>
      <c r="G44" s="4">
        <f>(D44/7243)^(1/-0.843)</f>
        <v>1.4436059228088549</v>
      </c>
      <c r="H44" s="1" t="s">
        <v>9</v>
      </c>
    </row>
    <row r="45" spans="1:8" x14ac:dyDescent="0.25">
      <c r="A45" s="2" t="s">
        <v>12</v>
      </c>
      <c r="B45" s="3">
        <v>20500</v>
      </c>
      <c r="C45" s="3">
        <v>27800</v>
      </c>
      <c r="D45" s="3">
        <f>AVERAGE(B45:C45)</f>
        <v>24150</v>
      </c>
      <c r="E45">
        <f>STDEV(B45:C45)</f>
        <v>5161.8795026617972</v>
      </c>
      <c r="F45" s="9"/>
      <c r="G45" s="4">
        <f>(D45/7243)^(1/-0.843)</f>
        <v>0.23966150382036197</v>
      </c>
      <c r="H45" s="1" t="s">
        <v>11</v>
      </c>
    </row>
    <row r="46" spans="1:8" x14ac:dyDescent="0.25">
      <c r="A46" s="2" t="s">
        <v>13</v>
      </c>
      <c r="B46" s="3">
        <v>4701</v>
      </c>
      <c r="C46" s="3">
        <v>4700</v>
      </c>
      <c r="D46" s="3">
        <f>AVERAGE(B46:C46)</f>
        <v>4700.5</v>
      </c>
      <c r="E46">
        <f>STDEV(B46:C46)</f>
        <v>0.70710678118654757</v>
      </c>
      <c r="F46" s="9"/>
      <c r="G46" s="4">
        <f>(D46/7243)^(1/-0.843)</f>
        <v>1.6701114996918973</v>
      </c>
      <c r="H46" s="1" t="s">
        <v>9</v>
      </c>
    </row>
    <row r="47" spans="1:8" x14ac:dyDescent="0.25">
      <c r="A47" s="2" t="s">
        <v>14</v>
      </c>
      <c r="B47" s="3">
        <v>23000</v>
      </c>
      <c r="C47" s="3">
        <v>22800</v>
      </c>
      <c r="D47" s="3">
        <f>AVERAGE(B47:C47)</f>
        <v>22900</v>
      </c>
      <c r="E47">
        <f>STDEV(B48:C48)</f>
        <v>799.03066274079868</v>
      </c>
      <c r="F47" s="9"/>
      <c r="G47" s="4">
        <f>(D47/7243)^(1/-0.843)</f>
        <v>0.25525758208107308</v>
      </c>
      <c r="H47" s="1" t="s">
        <v>11</v>
      </c>
    </row>
    <row r="48" spans="1:8" x14ac:dyDescent="0.25">
      <c r="A48" s="2" t="s">
        <v>15</v>
      </c>
      <c r="B48" s="3">
        <v>5090</v>
      </c>
      <c r="C48" s="3">
        <v>3960</v>
      </c>
      <c r="D48" s="3">
        <f>AVERAGE(B48:C48)</f>
        <v>4525</v>
      </c>
      <c r="E48">
        <f>STDEV(B47:C47)</f>
        <v>141.42135623730951</v>
      </c>
      <c r="F48" s="9"/>
      <c r="G48" s="4">
        <f>(D48/7243)^(1/-0.843)</f>
        <v>1.7472242060880829</v>
      </c>
      <c r="H48" s="1" t="s">
        <v>9</v>
      </c>
    </row>
    <row r="49" spans="1:8" x14ac:dyDescent="0.25">
      <c r="F49" s="9"/>
    </row>
    <row r="50" spans="1:8" x14ac:dyDescent="0.25">
      <c r="A50" t="s">
        <v>22</v>
      </c>
      <c r="B50" s="2"/>
      <c r="C50" s="2"/>
      <c r="D50" s="3"/>
      <c r="F50" s="9"/>
      <c r="G50" s="4"/>
      <c r="H50" s="1"/>
    </row>
    <row r="51" spans="1:8" x14ac:dyDescent="0.25">
      <c r="A51" s="2" t="s">
        <v>8</v>
      </c>
      <c r="B51" s="3" t="s">
        <v>16</v>
      </c>
      <c r="C51" s="3" t="s">
        <v>16</v>
      </c>
      <c r="D51" s="3" t="s">
        <v>16</v>
      </c>
      <c r="E51" t="s">
        <v>16</v>
      </c>
      <c r="F51" s="9"/>
      <c r="G51" s="4" t="s">
        <v>16</v>
      </c>
      <c r="H51" s="1" t="s">
        <v>16</v>
      </c>
    </row>
    <row r="52" spans="1:8" x14ac:dyDescent="0.25">
      <c r="A52" s="2" t="s">
        <v>10</v>
      </c>
      <c r="B52" s="3">
        <v>4420</v>
      </c>
      <c r="C52" s="3">
        <v>4480</v>
      </c>
      <c r="D52" s="3">
        <f>AVERAGE(B52:C52)</f>
        <v>4450</v>
      </c>
      <c r="E52">
        <f>STDEV(B52:C52)</f>
        <v>42.426406871192853</v>
      </c>
      <c r="F52" s="9"/>
      <c r="G52" s="4">
        <f>(D52/7243)^(1/-0.843)</f>
        <v>1.7822106893450538</v>
      </c>
      <c r="H52" s="1" t="s">
        <v>9</v>
      </c>
    </row>
    <row r="53" spans="1:8" x14ac:dyDescent="0.25">
      <c r="A53" s="2" t="s">
        <v>12</v>
      </c>
      <c r="B53" s="3">
        <v>30100</v>
      </c>
      <c r="C53" s="3">
        <v>30100</v>
      </c>
      <c r="D53" s="3">
        <f>AVERAGE(B53:C53)</f>
        <v>30100</v>
      </c>
      <c r="E53">
        <f>STDEV(B53:C53)</f>
        <v>0</v>
      </c>
      <c r="F53" s="9"/>
      <c r="G53" s="4">
        <f>(D53/7243)^(1/-0.843)</f>
        <v>0.18455899601202511</v>
      </c>
      <c r="H53" s="1" t="s">
        <v>11</v>
      </c>
    </row>
    <row r="54" spans="1:8" x14ac:dyDescent="0.25">
      <c r="A54" s="2" t="s">
        <v>13</v>
      </c>
      <c r="B54" s="3">
        <v>4090</v>
      </c>
      <c r="C54" s="3">
        <v>4380</v>
      </c>
      <c r="D54" s="3">
        <f>AVERAGE(B54:C54)</f>
        <v>4235</v>
      </c>
      <c r="E54">
        <f>STDEV(B54:C54)</f>
        <v>205.06096654409879</v>
      </c>
      <c r="F54" s="9"/>
      <c r="G54" s="4">
        <f>(D54/7243)^(1/-0.843)</f>
        <v>1.890040110130832</v>
      </c>
      <c r="H54" s="1" t="s">
        <v>9</v>
      </c>
    </row>
    <row r="55" spans="1:8" x14ac:dyDescent="0.25">
      <c r="A55" s="2" t="s">
        <v>14</v>
      </c>
      <c r="B55" s="3">
        <v>32900</v>
      </c>
      <c r="C55" s="3">
        <v>33000</v>
      </c>
      <c r="D55" s="3">
        <f>AVERAGE(B55:C55)</f>
        <v>32950</v>
      </c>
      <c r="E55">
        <f>STDEV(B56:C56)</f>
        <v>756.60425586960582</v>
      </c>
      <c r="F55" s="9"/>
      <c r="G55" s="4">
        <f>(D55/7243)^(1/-0.843)</f>
        <v>0.16577885719663485</v>
      </c>
      <c r="H55" s="1" t="s">
        <v>11</v>
      </c>
    </row>
    <row r="56" spans="1:8" x14ac:dyDescent="0.25">
      <c r="A56" s="2" t="s">
        <v>15</v>
      </c>
      <c r="B56" s="3">
        <v>4630</v>
      </c>
      <c r="C56" s="3">
        <v>3560</v>
      </c>
      <c r="D56" s="3">
        <f>AVERAGE(B56:C56)</f>
        <v>4095</v>
      </c>
      <c r="E56">
        <f>STDEV(B55:C55)</f>
        <v>70.710678118654755</v>
      </c>
      <c r="F56" s="9"/>
      <c r="G56" s="4">
        <f>(D56/7243)^(1/-0.843)</f>
        <v>1.9669328622514164</v>
      </c>
      <c r="H56" s="1" t="s">
        <v>9</v>
      </c>
    </row>
    <row r="57" spans="1:8" x14ac:dyDescent="0.25">
      <c r="F57" s="9"/>
    </row>
    <row r="58" spans="1:8" x14ac:dyDescent="0.25">
      <c r="A58" t="s">
        <v>23</v>
      </c>
      <c r="B58" s="2"/>
      <c r="C58" s="2"/>
      <c r="D58" s="3"/>
      <c r="F58" s="9"/>
      <c r="G58" s="4"/>
      <c r="H58" s="1"/>
    </row>
    <row r="59" spans="1:8" x14ac:dyDescent="0.25">
      <c r="A59" s="2" t="s">
        <v>8</v>
      </c>
      <c r="B59" s="5">
        <v>9300</v>
      </c>
      <c r="C59" s="5">
        <v>12014</v>
      </c>
      <c r="D59" s="3">
        <f t="shared" ref="D59:D64" si="12">AVERAGE(B59:C59)</f>
        <v>10657</v>
      </c>
      <c r="E59">
        <f t="shared" ref="E59:E64" si="13">STDEV(B59:C59)</f>
        <v>1919.08780414029</v>
      </c>
      <c r="F59" s="9"/>
      <c r="G59" s="4">
        <f t="shared" ref="G59:G64" si="14">(D59/7243)^(1/-0.843)</f>
        <v>0.63248184772739335</v>
      </c>
      <c r="H59" s="1" t="s">
        <v>11</v>
      </c>
    </row>
    <row r="60" spans="1:8" x14ac:dyDescent="0.25">
      <c r="A60" s="2" t="s">
        <v>10</v>
      </c>
      <c r="B60" s="3">
        <v>5642</v>
      </c>
      <c r="C60" s="3">
        <v>4508</v>
      </c>
      <c r="D60" s="3">
        <f>AVERAGE(B60:C60)</f>
        <v>5075</v>
      </c>
      <c r="E60">
        <f>STDEV(B60:C60)</f>
        <v>801.85908986554489</v>
      </c>
      <c r="F60" s="9"/>
      <c r="G60" s="4">
        <f>(D60/7243)^(1/-0.843)</f>
        <v>1.5249415203657328</v>
      </c>
      <c r="H60" s="1" t="s">
        <v>9</v>
      </c>
    </row>
    <row r="61" spans="1:8" x14ac:dyDescent="0.25">
      <c r="A61" s="2" t="s">
        <v>12</v>
      </c>
      <c r="B61" s="3">
        <v>21459</v>
      </c>
      <c r="C61" s="3">
        <v>21459</v>
      </c>
      <c r="D61" s="3">
        <f>AVERAGE(B61:C61)</f>
        <v>21459</v>
      </c>
      <c r="E61">
        <f>STDEV(B61:C61)</f>
        <v>0</v>
      </c>
      <c r="F61" s="9"/>
      <c r="G61" s="4">
        <f>(D61/7243)^(1/-0.843)</f>
        <v>0.27571567266647035</v>
      </c>
      <c r="H61" s="1" t="s">
        <v>11</v>
      </c>
    </row>
    <row r="62" spans="1:8" x14ac:dyDescent="0.25">
      <c r="A62" s="2" t="s">
        <v>13</v>
      </c>
      <c r="B62" s="3">
        <v>4316</v>
      </c>
      <c r="C62" s="3">
        <v>4415</v>
      </c>
      <c r="D62" s="3">
        <f>AVERAGE(B62:C62)</f>
        <v>4365.5</v>
      </c>
      <c r="E62">
        <f>STDEV(B62:C62)</f>
        <v>70.003571337468202</v>
      </c>
      <c r="F62" s="9"/>
      <c r="G62" s="4">
        <f>(D62/7243)^(1/-0.843)</f>
        <v>1.8232058139846556</v>
      </c>
      <c r="H62" s="1" t="s">
        <v>9</v>
      </c>
    </row>
    <row r="63" spans="1:8" x14ac:dyDescent="0.25">
      <c r="A63" s="2" t="s">
        <v>14</v>
      </c>
      <c r="B63" s="3">
        <v>28674</v>
      </c>
      <c r="C63" s="3">
        <v>28710</v>
      </c>
      <c r="D63" s="3">
        <f>AVERAGE(B63:C63)</f>
        <v>28692</v>
      </c>
      <c r="E63">
        <f>STDEV(B64:C64)</f>
        <v>48.790367901871782</v>
      </c>
      <c r="F63" s="9"/>
      <c r="G63" s="4">
        <f>(D63/7243)^(1/-0.843)</f>
        <v>0.19535104247323321</v>
      </c>
      <c r="H63" s="1" t="s">
        <v>11</v>
      </c>
    </row>
    <row r="64" spans="1:8" x14ac:dyDescent="0.25">
      <c r="A64" s="2" t="s">
        <v>15</v>
      </c>
      <c r="B64" s="3">
        <v>5101</v>
      </c>
      <c r="C64" s="3">
        <v>5170</v>
      </c>
      <c r="D64" s="3">
        <f>AVERAGE(B64:C64)</f>
        <v>5135.5</v>
      </c>
      <c r="E64">
        <f>STDEV(B63:C63)</f>
        <v>25.45584412271571</v>
      </c>
      <c r="F64" s="9"/>
      <c r="G64" s="4">
        <f>(D64/7243)^(1/-0.843)</f>
        <v>1.5036542472577656</v>
      </c>
      <c r="H64" s="1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Calibration</vt:lpstr>
      <vt:lpstr>Measurements 4</vt:lpstr>
    </vt:vector>
  </TitlesOfParts>
  <Company>Twente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Burcu Gumuscu</dc:creator>
  <cp:lastModifiedBy>Burcu Gumuscu</cp:lastModifiedBy>
  <dcterms:created xsi:type="dcterms:W3CDTF">2016-05-29T14:17:43Z</dcterms:created>
  <dcterms:modified xsi:type="dcterms:W3CDTF">2016-05-29T14:19:46Z</dcterms:modified>
</cp:coreProperties>
</file>